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vinsekr\Documents\PERVINŠEK - služba\10 d.m.-Dobova-Ljubljana\1 Nadgradnja D.M.-DB-ZM\16 JN - PROJEKTIRANJE\2 JN_d.m.-Dobova-Zidani Most\11 Nov postopek JN\2 RD za MZI\"/>
    </mc:Choice>
  </mc:AlternateContent>
  <xr:revisionPtr revIDLastSave="0" documentId="13_ncr:8001_{99BA1142-4526-4117-96EE-57F7F7A8A88A}" xr6:coauthVersionLast="36" xr6:coauthVersionMax="36" xr10:uidLastSave="{00000000-0000-0000-0000-000000000000}"/>
  <workbookProtection workbookAlgorithmName="SHA-512" workbookHashValue="GuUb/dAkzL4s0Ykb5BE8NEpJmOVqRpspUjR6rf31bV7+q2+VRAxWG43Yfozed8ZiiH+ITKvNtr2Dt8hrKt1krw==" workbookSaltValue="3g0C0qfZw6Xrphn6e8qhAA==" workbookSpinCount="100000" lockStructure="1"/>
  <bookViews>
    <workbookView xWindow="0" yWindow="0" windowWidth="28800" windowHeight="12225" xr2:uid="{49519726-729B-4944-9F26-B2B00F18E02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C77" i="1" l="1"/>
  <c r="C74" i="1"/>
  <c r="C71" i="1"/>
  <c r="C67" i="1"/>
  <c r="C64" i="1"/>
  <c r="C61" i="1"/>
  <c r="C58" i="1"/>
  <c r="C55" i="1"/>
  <c r="C52" i="1"/>
  <c r="C49" i="1"/>
  <c r="C46" i="1"/>
  <c r="C43" i="1"/>
  <c r="C40" i="1"/>
  <c r="C37" i="1"/>
  <c r="C34" i="1"/>
  <c r="C31" i="1"/>
  <c r="G79" i="1" l="1"/>
  <c r="G78" i="1"/>
  <c r="G76" i="1"/>
  <c r="G75" i="1"/>
  <c r="G73" i="1"/>
  <c r="G72" i="1"/>
  <c r="G48" i="1"/>
  <c r="G47" i="1"/>
  <c r="G66" i="1"/>
  <c r="G65" i="1"/>
  <c r="G63" i="1"/>
  <c r="G62" i="1"/>
  <c r="G60" i="1"/>
  <c r="G59" i="1"/>
  <c r="G57" i="1"/>
  <c r="G56" i="1"/>
  <c r="G54" i="1"/>
  <c r="G53" i="1"/>
  <c r="G51" i="1"/>
  <c r="G50" i="1"/>
  <c r="G45" i="1"/>
  <c r="G44" i="1"/>
  <c r="G42" i="1"/>
  <c r="G41" i="1"/>
  <c r="G39" i="1"/>
  <c r="G38" i="1"/>
  <c r="G36" i="1"/>
  <c r="G35" i="1"/>
  <c r="G33" i="1"/>
  <c r="G32" i="1"/>
  <c r="G70" i="1"/>
  <c r="G69" i="1"/>
  <c r="G68" i="1"/>
  <c r="G77" i="1" l="1"/>
  <c r="G24" i="1" s="1"/>
  <c r="G74" i="1"/>
  <c r="G23" i="1" s="1"/>
  <c r="G64" i="1"/>
  <c r="G20" i="1" s="1"/>
  <c r="G46" i="1"/>
  <c r="G14" i="1" s="1"/>
  <c r="G40" i="1"/>
  <c r="G12" i="1" s="1"/>
  <c r="G71" i="1"/>
  <c r="G22" i="1" s="1"/>
  <c r="G55" i="1"/>
  <c r="G17" i="1" s="1"/>
  <c r="G37" i="1"/>
  <c r="G11" i="1" s="1"/>
  <c r="G34" i="1"/>
  <c r="G10" i="1" s="1"/>
  <c r="G43" i="1"/>
  <c r="G13" i="1" s="1"/>
  <c r="G67" i="1"/>
  <c r="G21" i="1" s="1"/>
  <c r="G31" i="1"/>
  <c r="G9" i="1" s="1"/>
  <c r="G52" i="1"/>
  <c r="G58" i="1"/>
  <c r="G18" i="1" s="1"/>
  <c r="G61" i="1"/>
  <c r="G19" i="1" s="1"/>
  <c r="G49" i="1"/>
  <c r="G15" i="1" s="1"/>
  <c r="G25" i="1" l="1"/>
  <c r="G26" i="1" s="1"/>
  <c r="G27" i="1" s="1"/>
</calcChain>
</file>

<file path=xl/sharedStrings.xml><?xml version="1.0" encoding="utf-8"?>
<sst xmlns="http://schemas.openxmlformats.org/spreadsheetml/2006/main" count="158" uniqueCount="110">
  <si>
    <t>1.</t>
  </si>
  <si>
    <t>2.</t>
  </si>
  <si>
    <t>SKUPAJ (brez DDV)</t>
  </si>
  <si>
    <t>DDV</t>
  </si>
  <si>
    <t>SKUPAJ (z DDV):</t>
  </si>
  <si>
    <t>1.1</t>
  </si>
  <si>
    <t>kpl</t>
  </si>
  <si>
    <t>1.2</t>
  </si>
  <si>
    <t>2.1</t>
  </si>
  <si>
    <t>2.2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</si>
  <si>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</si>
  <si>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</si>
  <si>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</si>
  <si>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</si>
  <si>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</si>
  <si>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</si>
  <si>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</si>
  <si>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</si>
  <si>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</si>
  <si>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</si>
  <si>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</si>
  <si>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</si>
  <si>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</si>
  <si>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</si>
  <si>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</si>
  <si>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</si>
  <si>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</si>
  <si>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</si>
  <si>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</si>
  <si>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</si>
  <si>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</si>
  <si>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</si>
  <si>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</si>
  <si>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</si>
  <si>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</si>
  <si>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</si>
  <si>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</si>
  <si>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</si>
  <si>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</si>
  <si>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</si>
  <si>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</si>
  <si>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</si>
  <si>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</si>
  <si>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</si>
  <si>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13.1</t>
  </si>
  <si>
    <t>13.2</t>
  </si>
  <si>
    <t>13.3</t>
  </si>
  <si>
    <t>14.1</t>
  </si>
  <si>
    <t>14.2</t>
  </si>
  <si>
    <t>15.1</t>
  </si>
  <si>
    <t>15.2</t>
  </si>
  <si>
    <t>16.1</t>
  </si>
  <si>
    <t>16.2</t>
  </si>
  <si>
    <r>
      <rPr>
        <i/>
        <sz val="10"/>
        <color theme="1"/>
        <rFont val="Calibri"/>
        <family val="2"/>
        <charset val="238"/>
        <scheme val="minor"/>
      </rPr>
      <t>Izdelava idejne zasnove za pridobitev projektnih in drugih pogojev (IZP) za nadgradnjo železniške proge na odseku</t>
    </r>
    <r>
      <rPr>
        <sz val="10"/>
        <color theme="1"/>
        <rFont val="Calibri"/>
        <family val="2"/>
        <scheme val="minor"/>
      </rPr>
      <t xml:space="preserve"> Brestanica-Blanca</t>
    </r>
  </si>
  <si>
    <r>
      <rPr>
        <i/>
        <sz val="10"/>
        <color theme="1"/>
        <rFont val="Calibri"/>
        <family val="2"/>
        <charset val="238"/>
        <scheme val="minor"/>
      </rPr>
      <t>Izdelava idejne zasnove za pridobitev projektnih in drugih pogojev (IZP) za nadgradnjo železniške proge na odseku</t>
    </r>
    <r>
      <rPr>
        <sz val="10"/>
        <color theme="1"/>
        <rFont val="Calibri"/>
        <family val="2"/>
        <scheme val="minor"/>
      </rPr>
      <t xml:space="preserve"> Sevnica-Breg</t>
    </r>
  </si>
  <si>
    <t>Nadgradnja železniške proge na odseku dm.-Dobova</t>
  </si>
  <si>
    <t>Nadgradnja železniške proge na odseku Dobova-Brežice</t>
  </si>
  <si>
    <t>Nadgradnja železniške proge na odseku Brežice-Krško</t>
  </si>
  <si>
    <t>Nadgradnja železniške proge na odseku Krško-Brestanica</t>
  </si>
  <si>
    <t>Nadgradnja železniške proge na odseku Brestanica-Blanca</t>
  </si>
  <si>
    <t>Nadgradnja železniške proge na odseku Blanca-Sevnica</t>
  </si>
  <si>
    <t>Nadgradnja železniške proge na odseku Sevnica-Breg</t>
  </si>
  <si>
    <t>Nadgradnja železniške proge na odseku Breg-Zidani Most</t>
  </si>
  <si>
    <t>Nadgradnja železniške postaje Dobova</t>
  </si>
  <si>
    <t>Nadgradnja železniške postaje Brežice</t>
  </si>
  <si>
    <t>Nadgradnja železniške postaje Brestanica</t>
  </si>
  <si>
    <t>Nadgradnja železniške postaje Blanca</t>
  </si>
  <si>
    <t>Nadgradnja železniške postaje Breg in gradnja novega podvoza pod železniško progo št. 10</t>
  </si>
  <si>
    <t>EM</t>
  </si>
  <si>
    <t>Nadgradnja železniškega postajališča Libna</t>
  </si>
  <si>
    <t>Nadgradnja železniškega postajališča Loka</t>
  </si>
  <si>
    <t>Nadgradnja železniškega postajališča Radeče</t>
  </si>
  <si>
    <t>Zap. št.</t>
  </si>
  <si>
    <t>Opis</t>
  </si>
  <si>
    <t>Količina</t>
  </si>
  <si>
    <t>Cena na EM</t>
  </si>
  <si>
    <t>Skupaj</t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</si>
  <si>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 postaje Dobova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</si>
  <si>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idejne zasnove (IZP), skladno z zahtevami in določili projektne naloge ter pridobitev projektnih in drugih pogojev, </t>
    </r>
    <r>
      <rPr>
        <sz val="10"/>
        <color theme="1"/>
        <rFont val="Calibri"/>
        <family val="2"/>
        <scheme val="minor"/>
      </rPr>
      <t>za nadgradnjo železniške proge na odseku d.m.-Dobova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</si>
  <si>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 za nadgradnjo železniške proge na odseku</t>
    </r>
    <r>
      <rPr>
        <sz val="10"/>
        <color theme="1"/>
        <rFont val="Calibri"/>
        <family val="2"/>
        <scheme val="minor"/>
      </rPr>
      <t xml:space="preserve"> Dobova-Brežice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</si>
  <si>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 postaje Brežice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</si>
  <si>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 za nadgradnjo železniške proge na odseku</t>
    </r>
    <r>
      <rPr>
        <sz val="10"/>
        <color theme="1"/>
        <rFont val="Calibri"/>
        <family val="2"/>
        <scheme val="minor"/>
      </rPr>
      <t xml:space="preserve"> Brežice-Krško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</si>
  <si>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železniškega postajališča Libna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</si>
  <si>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 za nadgradnjo železniške proge na odseku</t>
    </r>
    <r>
      <rPr>
        <sz val="10"/>
        <color theme="1"/>
        <rFont val="Calibri"/>
        <family val="2"/>
        <scheme val="minor"/>
      </rPr>
      <t xml:space="preserve"> Krško-Brestanica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</si>
  <si>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 postaje Brestanica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</si>
  <si>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 postaje Blanca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</si>
  <si>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 za nadgradnjo železniške proge na odseku</t>
    </r>
    <r>
      <rPr>
        <sz val="10"/>
        <color theme="1"/>
        <rFont val="Calibri"/>
        <family val="2"/>
        <scheme val="minor"/>
      </rPr>
      <t xml:space="preserve"> Blanca-Sevnica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</si>
  <si>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 postaje Breg in gradnjo novega podvoza pod železniško progo št. 10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</si>
  <si>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 za nadgradnjo železniške proge na odseku</t>
    </r>
    <r>
      <rPr>
        <sz val="10"/>
        <color theme="1"/>
        <rFont val="Calibri"/>
        <family val="2"/>
        <scheme val="minor"/>
      </rPr>
      <t xml:space="preserve"> Breg-Zidani Most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</si>
  <si>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železniškega postajališča Loka</t>
    </r>
  </si>
  <si>
    <r>
      <rPr>
        <i/>
        <sz val="10"/>
        <color theme="1"/>
        <rFont val="Calibri"/>
        <family val="2"/>
        <charset val="238"/>
        <scheme val="minor"/>
      </rPr>
      <t>Izdelava idejne zasnove (IZP), skladno z zahtevami in določili projektne naloge ter pridobitev projektnih in drugih pogojev,</t>
    </r>
    <r>
      <rPr>
        <sz val="10"/>
        <color theme="1"/>
        <rFont val="Calibri"/>
        <family val="2"/>
        <scheme val="minor"/>
      </rPr>
      <t xml:space="preserve"> za nadgradnjo železniškega postajališča Radeče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</si>
  <si>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 xml:space="preserve">za nadgradnjo železniške proge na odseku d.m.-Dobova 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</si>
  <si>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 postaje Dobova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</si>
  <si>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Dobova-Brežice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</si>
  <si>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 postaje Brežice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</si>
  <si>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Brežice-Krško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</si>
  <si>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železniškega postajališča Libna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</si>
  <si>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Krško-Brestanica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</si>
  <si>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 postaje Brestanica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</si>
  <si>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Brestanica-Blanca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</si>
  <si>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 postaje Blanca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</si>
  <si>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Blanca-Sevnica</t>
    </r>
  </si>
  <si>
    <r>
      <rPr>
        <i/>
        <sz val="10"/>
        <color theme="1"/>
        <rFont val="Calibri"/>
        <family val="2"/>
        <charset val="238"/>
        <scheme val="minor"/>
      </rPr>
      <t>Izdelava izvedbenega načrta (IZN), vključno s pridobitvijo pozitivnih mnenj oz. soglasij, sklepa o uspešno opravljeni reviziji in potrdila o verifikaciji, za nadgradnjo železniške proge na odseku</t>
    </r>
    <r>
      <rPr>
        <sz val="10"/>
        <color theme="1"/>
        <rFont val="Calibri"/>
        <family val="2"/>
        <scheme val="minor"/>
      </rPr>
      <t xml:space="preserve"> Sevnica-Breg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</si>
  <si>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 postaje Breg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</si>
  <si>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projektne dokumentacije za pridobitev mnenj in gradbenega dovoljenja (DGD), vključno z pridobljenim gradbenim dovoljenjem, </t>
    </r>
    <r>
      <rPr>
        <sz val="10"/>
        <color theme="1"/>
        <rFont val="Calibri"/>
        <family val="2"/>
        <charset val="238"/>
        <scheme val="minor"/>
      </rPr>
      <t>za gradnjo novega podvoza pod železniško progo št. 10</t>
    </r>
  </si>
  <si>
    <t>Izdelava izvedbenega načrta (IZN), vključno s pridobitvijo pozitivnih mnenj oz. soglasij, sklepa o uspešno opravljeni reviziji in potrdila o verifikaciji, za nadgradnjo železniške proge na odseku Breg-Zidani Most</t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</si>
  <si>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železniškega postajališča Loka</t>
    </r>
  </si>
  <si>
    <r>
      <rPr>
        <i/>
        <sz val="10"/>
        <color theme="1"/>
        <rFont val="Calibri"/>
        <family val="2"/>
        <charset val="238"/>
        <scheme val="minor"/>
      </rPr>
      <t xml:space="preserve">Izdelava izvedbenega načrta (IZN), vključno s pridobitvijo pozitivnih mnenj oz. soglasij, sklepa o uspešno opravljeni reviziji in potrdila o verifikaciji, </t>
    </r>
    <r>
      <rPr>
        <sz val="10"/>
        <color theme="1"/>
        <rFont val="Calibri"/>
        <family val="2"/>
        <scheme val="minor"/>
      </rPr>
      <t>za nadgradnjo železniškega postajališča Radeče</t>
    </r>
  </si>
  <si>
    <t>PONUDBENI PREDRAČUN</t>
  </si>
  <si>
    <t>»Izdelava projektne dokumentacije in izvedbenih načrtov za nadgradnjo železniške proge na odseku d.m.-Dobova-Zidani Most«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</si>
</sst>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/>
    <xf numFmtId="0" fontId="3" fillId="0" borderId="5" xfId="0" applyFont="1" applyBorder="1" applyAlignment="1" applyProtection="1">
      <alignment horizontal="left"/>
    </xf>
    <xf numFmtId="4" fontId="3" fillId="0" borderId="8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/>
    </xf>
    <xf numFmtId="4" fontId="3" fillId="0" borderId="13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/>
    <xf numFmtId="4" fontId="4" fillId="0" borderId="18" xfId="0" applyNumberFormat="1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wrapText="1"/>
      <protection locked="0"/>
    </xf>
    <xf numFmtId="4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wrapText="1"/>
      <protection locked="0"/>
    </xf>
    <xf numFmtId="4" fontId="3" fillId="0" borderId="31" xfId="0" applyNumberFormat="1" applyFont="1" applyBorder="1" applyAlignment="1" applyProtection="1">
      <alignment horizontal="right" vertical="center"/>
      <protection locked="0"/>
    </xf>
    <xf numFmtId="0" fontId="6" fillId="0" borderId="38" xfId="0" applyFont="1" applyBorder="1" applyAlignment="1" applyProtection="1">
      <alignment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4" fontId="0" fillId="0" borderId="38" xfId="0" applyNumberFormat="1" applyBorder="1" applyAlignment="1" applyProtection="1">
      <alignment horizontal="right" vertical="center" wrapText="1"/>
      <protection locked="0"/>
    </xf>
    <xf numFmtId="4" fontId="3" fillId="3" borderId="40" xfId="0" applyNumberFormat="1" applyFont="1" applyFill="1" applyBorder="1" applyAlignment="1" applyProtection="1">
      <alignment horizontal="right" vertical="center"/>
    </xf>
    <xf numFmtId="0" fontId="6" fillId="0" borderId="42" xfId="0" applyFont="1" applyBorder="1" applyAlignment="1" applyProtection="1">
      <alignment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</xf>
    <xf numFmtId="4" fontId="0" fillId="0" borderId="42" xfId="0" applyNumberFormat="1" applyBorder="1" applyAlignment="1" applyProtection="1">
      <alignment horizontal="right" vertical="center" wrapText="1"/>
      <protection locked="0"/>
    </xf>
    <xf numFmtId="4" fontId="3" fillId="3" borderId="44" xfId="0" applyNumberFormat="1" applyFont="1" applyFill="1" applyBorder="1" applyAlignment="1" applyProtection="1">
      <alignment horizontal="right" vertical="center"/>
    </xf>
    <xf numFmtId="0" fontId="8" fillId="0" borderId="3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4" fontId="0" fillId="0" borderId="36" xfId="0" applyNumberForma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center" vertical="center"/>
    </xf>
    <xf numFmtId="4" fontId="0" fillId="0" borderId="48" xfId="0" applyNumberFormat="1" applyBorder="1" applyAlignment="1" applyProtection="1">
      <alignment horizontal="right" vertical="center" wrapText="1"/>
      <protection locked="0"/>
    </xf>
    <xf numFmtId="0" fontId="6" fillId="0" borderId="50" xfId="0" applyFont="1" applyBorder="1" applyAlignment="1" applyProtection="1">
      <alignment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/>
    </xf>
    <xf numFmtId="4" fontId="0" fillId="0" borderId="51" xfId="0" applyNumberFormat="1" applyBorder="1" applyAlignment="1" applyProtection="1">
      <alignment horizontal="right" vertical="center" wrapText="1"/>
      <protection locked="0"/>
    </xf>
    <xf numFmtId="4" fontId="3" fillId="3" borderId="52" xfId="0" applyNumberFormat="1" applyFont="1" applyFill="1" applyBorder="1" applyAlignment="1" applyProtection="1">
      <alignment horizontal="right" vertical="center"/>
    </xf>
    <xf numFmtId="0" fontId="3" fillId="0" borderId="53" xfId="0" applyFont="1" applyBorder="1" applyAlignment="1" applyProtection="1">
      <alignment horizontal="left"/>
    </xf>
    <xf numFmtId="4" fontId="3" fillId="0" borderId="57" xfId="0" applyNumberFormat="1" applyFont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9" fontId="3" fillId="0" borderId="37" xfId="0" applyNumberFormat="1" applyFont="1" applyBorder="1" applyAlignment="1" applyProtection="1">
      <alignment horizontal="center" vertical="center"/>
    </xf>
    <xf numFmtId="49" fontId="3" fillId="0" borderId="41" xfId="0" applyNumberFormat="1" applyFont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left" vertical="center" wrapText="1"/>
    </xf>
    <xf numFmtId="0" fontId="0" fillId="0" borderId="46" xfId="0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4" fontId="1" fillId="3" borderId="47" xfId="0" applyNumberFormat="1" applyFont="1" applyFill="1" applyBorder="1" applyAlignment="1" applyProtection="1">
      <alignment horizontal="center" vertical="center"/>
    </xf>
    <xf numFmtId="49" fontId="3" fillId="0" borderId="49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left" vertical="center" wrapText="1"/>
    </xf>
    <xf numFmtId="0" fontId="0" fillId="0" borderId="45" xfId="0" applyFill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  <protection locked="0"/>
    </xf>
    <xf numFmtId="4" fontId="1" fillId="0" borderId="23" xfId="0" applyNumberFormat="1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vertical="center" wrapText="1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58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/>
    <xf numFmtId="0" fontId="0" fillId="0" borderId="4" xfId="0" applyFont="1" applyBorder="1" applyAlignment="1" applyProtection="1"/>
    <xf numFmtId="0" fontId="0" fillId="0" borderId="7" xfId="0" applyFont="1" applyBorder="1" applyAlignment="1" applyProtection="1"/>
    <xf numFmtId="0" fontId="0" fillId="0" borderId="10" xfId="0" applyFont="1" applyBorder="1" applyAlignment="1" applyProtection="1"/>
    <xf numFmtId="0" fontId="0" fillId="0" borderId="11" xfId="0" applyFont="1" applyBorder="1" applyAlignment="1" applyProtection="1"/>
    <xf numFmtId="0" fontId="0" fillId="0" borderId="12" xfId="0" applyFont="1" applyBorder="1" applyAlignment="1" applyProtection="1"/>
    <xf numFmtId="0" fontId="3" fillId="0" borderId="15" xfId="0" applyFont="1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3" fillId="0" borderId="14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4" fillId="0" borderId="15" xfId="0" applyFont="1" applyBorder="1" applyAlignment="1" applyProtection="1"/>
    <xf numFmtId="0" fontId="3" fillId="0" borderId="20" xfId="0" applyFont="1" applyBorder="1" applyAlignment="1" applyProtection="1">
      <alignment horizontal="left"/>
    </xf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54" xfId="0" applyFont="1" applyBorder="1" applyAlignment="1" applyProtection="1"/>
    <xf numFmtId="0" fontId="0" fillId="0" borderId="55" xfId="0" applyFont="1" applyBorder="1" applyAlignment="1" applyProtection="1"/>
    <xf numFmtId="0" fontId="0" fillId="0" borderId="56" xfId="0" applyFont="1" applyBorder="1" applyAlignment="1" applyProtection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0D195-57D9-4624-AAB0-B9A199D0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0"/>
          <a:ext cx="3248025" cy="5715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7DFC-390E-43F0-A029-B7B6B5A03F5A}">
  <dimension ref="B4:G79"/>
  <sheetViews>
    <sheetView tabSelected="1" zoomScale="85" zoomScaleNormal="85" workbookViewId="0">
      <selection activeCell="B7" sqref="B7:G7"/>
    </sheetView>
  </sheetViews>
  <sheetFormatPr defaultRowHeight="15" x14ac:dyDescent="0.25"/>
  <cols>
    <col min="2" max="2" width="6.140625" customWidth="1"/>
    <col min="3" max="3" width="48.42578125" customWidth="1"/>
    <col min="4" max="5" width="8.42578125" customWidth="1"/>
    <col min="6" max="6" width="18.85546875" customWidth="1"/>
    <col min="7" max="7" width="16.42578125" customWidth="1"/>
  </cols>
  <sheetData>
    <row r="4" spans="2:7" ht="15.75" thickBot="1" x14ac:dyDescent="0.3"/>
    <row r="5" spans="2:7" ht="30" customHeight="1" thickBot="1" x14ac:dyDescent="0.3">
      <c r="B5" s="65" t="s">
        <v>109</v>
      </c>
      <c r="C5" s="66"/>
      <c r="D5" s="66"/>
      <c r="E5" s="66"/>
      <c r="F5" s="66"/>
      <c r="G5" s="67"/>
    </row>
    <row r="6" spans="2:7" ht="20.100000000000001" customHeight="1" x14ac:dyDescent="0.25">
      <c r="B6" s="60"/>
      <c r="C6" s="61"/>
      <c r="D6" s="60"/>
      <c r="E6" s="60"/>
      <c r="F6" s="60"/>
      <c r="G6" s="60"/>
    </row>
    <row r="7" spans="2:7" ht="20.100000000000001" customHeight="1" x14ac:dyDescent="0.25">
      <c r="B7" s="64" t="s">
        <v>108</v>
      </c>
      <c r="C7" s="64"/>
      <c r="D7" s="64"/>
      <c r="E7" s="64"/>
      <c r="F7" s="64"/>
      <c r="G7" s="64"/>
    </row>
    <row r="8" spans="2:7" ht="20.100000000000001" customHeight="1" thickBot="1" x14ac:dyDescent="0.3">
      <c r="B8" s="62"/>
      <c r="C8" s="1"/>
      <c r="D8" s="62"/>
      <c r="E8" s="62"/>
      <c r="F8" s="62"/>
      <c r="G8" s="63"/>
    </row>
    <row r="9" spans="2:7" x14ac:dyDescent="0.25">
      <c r="B9" s="2" t="s">
        <v>0</v>
      </c>
      <c r="C9" s="68" t="s">
        <v>55</v>
      </c>
      <c r="D9" s="69"/>
      <c r="E9" s="69"/>
      <c r="F9" s="70"/>
      <c r="G9" s="3">
        <f>G31</f>
        <v>0</v>
      </c>
    </row>
    <row r="10" spans="2:7" x14ac:dyDescent="0.25">
      <c r="B10" s="4" t="s">
        <v>1</v>
      </c>
      <c r="C10" s="71" t="s">
        <v>63</v>
      </c>
      <c r="D10" s="72"/>
      <c r="E10" s="72"/>
      <c r="F10" s="73"/>
      <c r="G10" s="5">
        <f>G34</f>
        <v>0</v>
      </c>
    </row>
    <row r="11" spans="2:7" x14ac:dyDescent="0.25">
      <c r="B11" s="4" t="s">
        <v>10</v>
      </c>
      <c r="C11" s="71" t="s">
        <v>56</v>
      </c>
      <c r="D11" s="72"/>
      <c r="E11" s="72"/>
      <c r="F11" s="73"/>
      <c r="G11" s="5">
        <f>G37</f>
        <v>0</v>
      </c>
    </row>
    <row r="12" spans="2:7" x14ac:dyDescent="0.25">
      <c r="B12" s="4" t="s">
        <v>11</v>
      </c>
      <c r="C12" s="71" t="s">
        <v>64</v>
      </c>
      <c r="D12" s="72"/>
      <c r="E12" s="72"/>
      <c r="F12" s="73"/>
      <c r="G12" s="5">
        <f>G40</f>
        <v>0</v>
      </c>
    </row>
    <row r="13" spans="2:7" x14ac:dyDescent="0.25">
      <c r="B13" s="4" t="s">
        <v>12</v>
      </c>
      <c r="C13" s="71" t="s">
        <v>57</v>
      </c>
      <c r="D13" s="72"/>
      <c r="E13" s="72"/>
      <c r="F13" s="73"/>
      <c r="G13" s="5">
        <f>G43</f>
        <v>0</v>
      </c>
    </row>
    <row r="14" spans="2:7" x14ac:dyDescent="0.25">
      <c r="B14" s="4" t="s">
        <v>13</v>
      </c>
      <c r="C14" s="71" t="s">
        <v>69</v>
      </c>
      <c r="D14" s="72"/>
      <c r="E14" s="72"/>
      <c r="F14" s="73"/>
      <c r="G14" s="5">
        <f>G46</f>
        <v>0</v>
      </c>
    </row>
    <row r="15" spans="2:7" x14ac:dyDescent="0.25">
      <c r="B15" s="4" t="s">
        <v>14</v>
      </c>
      <c r="C15" s="71" t="s">
        <v>58</v>
      </c>
      <c r="D15" s="72"/>
      <c r="E15" s="72"/>
      <c r="F15" s="73"/>
      <c r="G15" s="5">
        <f>G49</f>
        <v>0</v>
      </c>
    </row>
    <row r="16" spans="2:7" x14ac:dyDescent="0.25">
      <c r="B16" s="4" t="s">
        <v>15</v>
      </c>
      <c r="C16" s="71" t="s">
        <v>65</v>
      </c>
      <c r="D16" s="72"/>
      <c r="E16" s="72"/>
      <c r="F16" s="73"/>
      <c r="G16" s="5">
        <f>G52</f>
        <v>0</v>
      </c>
    </row>
    <row r="17" spans="2:7" x14ac:dyDescent="0.25">
      <c r="B17" s="4" t="s">
        <v>16</v>
      </c>
      <c r="C17" s="71" t="s">
        <v>59</v>
      </c>
      <c r="D17" s="72"/>
      <c r="E17" s="72"/>
      <c r="F17" s="73"/>
      <c r="G17" s="5">
        <f>G55</f>
        <v>0</v>
      </c>
    </row>
    <row r="18" spans="2:7" x14ac:dyDescent="0.25">
      <c r="B18" s="4" t="s">
        <v>17</v>
      </c>
      <c r="C18" s="71" t="s">
        <v>66</v>
      </c>
      <c r="D18" s="72"/>
      <c r="E18" s="72"/>
      <c r="F18" s="73"/>
      <c r="G18" s="5">
        <f>G58</f>
        <v>0</v>
      </c>
    </row>
    <row r="19" spans="2:7" x14ac:dyDescent="0.25">
      <c r="B19" s="4" t="s">
        <v>18</v>
      </c>
      <c r="C19" s="71" t="s">
        <v>60</v>
      </c>
      <c r="D19" s="72"/>
      <c r="E19" s="72"/>
      <c r="F19" s="73"/>
      <c r="G19" s="5">
        <f>G61</f>
        <v>0</v>
      </c>
    </row>
    <row r="20" spans="2:7" x14ac:dyDescent="0.25">
      <c r="B20" s="4" t="s">
        <v>19</v>
      </c>
      <c r="C20" s="71" t="s">
        <v>61</v>
      </c>
      <c r="D20" s="72"/>
      <c r="E20" s="72"/>
      <c r="F20" s="73"/>
      <c r="G20" s="5">
        <f>G64</f>
        <v>0</v>
      </c>
    </row>
    <row r="21" spans="2:7" x14ac:dyDescent="0.25">
      <c r="B21" s="4" t="s">
        <v>20</v>
      </c>
      <c r="C21" s="71" t="s">
        <v>67</v>
      </c>
      <c r="D21" s="72"/>
      <c r="E21" s="72"/>
      <c r="F21" s="73"/>
      <c r="G21" s="5">
        <f>G67</f>
        <v>0</v>
      </c>
    </row>
    <row r="22" spans="2:7" x14ac:dyDescent="0.25">
      <c r="B22" s="4" t="s">
        <v>21</v>
      </c>
      <c r="C22" s="71" t="s">
        <v>62</v>
      </c>
      <c r="D22" s="72"/>
      <c r="E22" s="72"/>
      <c r="F22" s="73"/>
      <c r="G22" s="5">
        <f>G71</f>
        <v>0</v>
      </c>
    </row>
    <row r="23" spans="2:7" x14ac:dyDescent="0.25">
      <c r="B23" s="4" t="s">
        <v>22</v>
      </c>
      <c r="C23" s="71" t="s">
        <v>70</v>
      </c>
      <c r="D23" s="72"/>
      <c r="E23" s="72"/>
      <c r="F23" s="73"/>
      <c r="G23" s="5">
        <f>G74</f>
        <v>0</v>
      </c>
    </row>
    <row r="24" spans="2:7" ht="15.75" thickBot="1" x14ac:dyDescent="0.3">
      <c r="B24" s="37" t="s">
        <v>23</v>
      </c>
      <c r="C24" s="84" t="s">
        <v>71</v>
      </c>
      <c r="D24" s="85"/>
      <c r="E24" s="85"/>
      <c r="F24" s="86"/>
      <c r="G24" s="38">
        <f>G77</f>
        <v>0</v>
      </c>
    </row>
    <row r="25" spans="2:7" ht="16.5" thickTop="1" thickBot="1" x14ac:dyDescent="0.3">
      <c r="B25" s="77"/>
      <c r="C25" s="74" t="s">
        <v>2</v>
      </c>
      <c r="D25" s="75"/>
      <c r="E25" s="75"/>
      <c r="F25" s="76"/>
      <c r="G25" s="6">
        <f>SUM(G9:G24)</f>
        <v>0</v>
      </c>
    </row>
    <row r="26" spans="2:7" ht="15.75" thickBot="1" x14ac:dyDescent="0.3">
      <c r="B26" s="78"/>
      <c r="C26" s="81" t="s">
        <v>3</v>
      </c>
      <c r="D26" s="82"/>
      <c r="E26" s="82"/>
      <c r="F26" s="83"/>
      <c r="G26" s="7">
        <f>ROUND(G25*0.22,2)</f>
        <v>0</v>
      </c>
    </row>
    <row r="27" spans="2:7" ht="16.5" thickTop="1" thickBot="1" x14ac:dyDescent="0.3">
      <c r="B27" s="79"/>
      <c r="C27" s="80" t="s">
        <v>4</v>
      </c>
      <c r="D27" s="75"/>
      <c r="E27" s="75"/>
      <c r="F27" s="76"/>
      <c r="G27" s="8">
        <f>G25+G26</f>
        <v>0</v>
      </c>
    </row>
    <row r="28" spans="2:7" x14ac:dyDescent="0.25">
      <c r="B28" s="9"/>
      <c r="C28" s="10"/>
      <c r="D28" s="11"/>
      <c r="E28" s="11"/>
      <c r="F28" s="11"/>
      <c r="G28" s="12"/>
    </row>
    <row r="29" spans="2:7" ht="15.75" thickBot="1" x14ac:dyDescent="0.3">
      <c r="B29" s="13"/>
      <c r="C29" s="14"/>
      <c r="D29" s="15"/>
      <c r="E29" s="15"/>
      <c r="F29" s="15"/>
      <c r="G29" s="16"/>
    </row>
    <row r="30" spans="2:7" s="59" customFormat="1" ht="18" customHeight="1" thickBot="1" x14ac:dyDescent="0.3">
      <c r="B30" s="58" t="s">
        <v>72</v>
      </c>
      <c r="C30" s="55" t="s">
        <v>73</v>
      </c>
      <c r="D30" s="55" t="s">
        <v>68</v>
      </c>
      <c r="E30" s="55" t="s">
        <v>74</v>
      </c>
      <c r="F30" s="56" t="s">
        <v>75</v>
      </c>
      <c r="G30" s="57" t="s">
        <v>76</v>
      </c>
    </row>
    <row r="31" spans="2:7" s="40" customFormat="1" ht="15.75" thickBot="1" x14ac:dyDescent="0.3">
      <c r="B31" s="39" t="s">
        <v>0</v>
      </c>
      <c r="C31" s="43" t="str">
        <f>C9</f>
        <v>Nadgradnja železniške proge na odseku dm.-Dobova</v>
      </c>
      <c r="D31" s="44"/>
      <c r="E31" s="30"/>
      <c r="F31" s="45"/>
      <c r="G31" s="46">
        <f>SUM(G32:G33)</f>
        <v>0</v>
      </c>
    </row>
    <row r="32" spans="2:7" s="40" customFormat="1" ht="39" thickTop="1" x14ac:dyDescent="0.25">
      <c r="B32" s="41" t="s">
        <v>5</v>
      </c>
      <c r="C32" s="17" t="s">
        <v>78</v>
      </c>
      <c r="D32" s="18" t="s">
        <v>6</v>
      </c>
      <c r="E32" s="19">
        <v>1</v>
      </c>
      <c r="F32" s="31">
        <v>0</v>
      </c>
      <c r="G32" s="21">
        <f t="shared" ref="G32:G33" si="0">ROUND(E32*F32,2)</f>
        <v>0</v>
      </c>
    </row>
    <row r="33" spans="2:7" s="40" customFormat="1" ht="51.75" thickBot="1" x14ac:dyDescent="0.3">
      <c r="B33" s="47" t="s">
        <v>7</v>
      </c>
      <c r="C33" s="32" t="s">
        <v>91</v>
      </c>
      <c r="D33" s="33" t="s">
        <v>6</v>
      </c>
      <c r="E33" s="34">
        <v>1</v>
      </c>
      <c r="F33" s="35">
        <v>0</v>
      </c>
      <c r="G33" s="36">
        <f t="shared" si="0"/>
        <v>0</v>
      </c>
    </row>
    <row r="34" spans="2:7" s="40" customFormat="1" ht="15.75" thickBot="1" x14ac:dyDescent="0.3">
      <c r="B34" s="39" t="s">
        <v>1</v>
      </c>
      <c r="C34" s="43" t="str">
        <f>C10</f>
        <v>Nadgradnja železniške postaje Dobova</v>
      </c>
      <c r="D34" s="44"/>
      <c r="E34" s="30"/>
      <c r="F34" s="45"/>
      <c r="G34" s="46">
        <f>SUM(G35:G36)</f>
        <v>0</v>
      </c>
    </row>
    <row r="35" spans="2:7" s="40" customFormat="1" ht="39" thickTop="1" x14ac:dyDescent="0.25">
      <c r="B35" s="41" t="s">
        <v>8</v>
      </c>
      <c r="C35" s="17" t="s">
        <v>77</v>
      </c>
      <c r="D35" s="18" t="s">
        <v>6</v>
      </c>
      <c r="E35" s="19">
        <v>1</v>
      </c>
      <c r="F35" s="31">
        <v>0</v>
      </c>
      <c r="G35" s="21">
        <f t="shared" ref="G35:G36" si="1">ROUND(E35*F35,2)</f>
        <v>0</v>
      </c>
    </row>
    <row r="36" spans="2:7" s="40" customFormat="1" ht="51.75" thickBot="1" x14ac:dyDescent="0.3">
      <c r="B36" s="47" t="s">
        <v>9</v>
      </c>
      <c r="C36" s="32" t="s">
        <v>92</v>
      </c>
      <c r="D36" s="33" t="s">
        <v>6</v>
      </c>
      <c r="E36" s="34">
        <v>1</v>
      </c>
      <c r="F36" s="35">
        <v>0</v>
      </c>
      <c r="G36" s="36">
        <f t="shared" si="1"/>
        <v>0</v>
      </c>
    </row>
    <row r="37" spans="2:7" s="40" customFormat="1" ht="30.75" thickBot="1" x14ac:dyDescent="0.3">
      <c r="B37" s="39" t="s">
        <v>10</v>
      </c>
      <c r="C37" s="43" t="str">
        <f>C11</f>
        <v>Nadgradnja železniške proge na odseku Dobova-Brežice</v>
      </c>
      <c r="D37" s="44"/>
      <c r="E37" s="30"/>
      <c r="F37" s="45"/>
      <c r="G37" s="46">
        <f>SUM(G38:G39)</f>
        <v>0</v>
      </c>
    </row>
    <row r="38" spans="2:7" s="40" customFormat="1" ht="51.75" thickTop="1" x14ac:dyDescent="0.25">
      <c r="B38" s="41" t="s">
        <v>24</v>
      </c>
      <c r="C38" s="17" t="s">
        <v>79</v>
      </c>
      <c r="D38" s="18" t="s">
        <v>6</v>
      </c>
      <c r="E38" s="19">
        <v>1</v>
      </c>
      <c r="F38" s="31">
        <v>0</v>
      </c>
      <c r="G38" s="21">
        <f t="shared" ref="G38:G39" si="2">ROUND(E38*F38,2)</f>
        <v>0</v>
      </c>
    </row>
    <row r="39" spans="2:7" s="40" customFormat="1" ht="51.75" thickBot="1" x14ac:dyDescent="0.3">
      <c r="B39" s="47" t="s">
        <v>25</v>
      </c>
      <c r="C39" s="32" t="s">
        <v>93</v>
      </c>
      <c r="D39" s="33" t="s">
        <v>6</v>
      </c>
      <c r="E39" s="34">
        <v>1</v>
      </c>
      <c r="F39" s="35">
        <v>0</v>
      </c>
      <c r="G39" s="36">
        <f t="shared" si="2"/>
        <v>0</v>
      </c>
    </row>
    <row r="40" spans="2:7" s="40" customFormat="1" ht="15.75" thickBot="1" x14ac:dyDescent="0.3">
      <c r="B40" s="39" t="s">
        <v>11</v>
      </c>
      <c r="C40" s="43" t="str">
        <f>C12</f>
        <v>Nadgradnja železniške postaje Brežice</v>
      </c>
      <c r="D40" s="44"/>
      <c r="E40" s="30"/>
      <c r="F40" s="45"/>
      <c r="G40" s="46">
        <f>SUM(G41:G42)</f>
        <v>0</v>
      </c>
    </row>
    <row r="41" spans="2:7" s="40" customFormat="1" ht="39" thickTop="1" x14ac:dyDescent="0.25">
      <c r="B41" s="41" t="s">
        <v>26</v>
      </c>
      <c r="C41" s="17" t="s">
        <v>80</v>
      </c>
      <c r="D41" s="18" t="s">
        <v>6</v>
      </c>
      <c r="E41" s="19">
        <v>1</v>
      </c>
      <c r="F41" s="31">
        <v>0</v>
      </c>
      <c r="G41" s="21">
        <f t="shared" ref="G41:G42" si="3">ROUND(E41*F41,2)</f>
        <v>0</v>
      </c>
    </row>
    <row r="42" spans="2:7" s="40" customFormat="1" ht="51.75" thickBot="1" x14ac:dyDescent="0.3">
      <c r="B42" s="47" t="s">
        <v>27</v>
      </c>
      <c r="C42" s="32" t="s">
        <v>94</v>
      </c>
      <c r="D42" s="33" t="s">
        <v>6</v>
      </c>
      <c r="E42" s="34">
        <v>1</v>
      </c>
      <c r="F42" s="35">
        <v>0</v>
      </c>
      <c r="G42" s="36">
        <f t="shared" si="3"/>
        <v>0</v>
      </c>
    </row>
    <row r="43" spans="2:7" s="40" customFormat="1" ht="30.75" thickBot="1" x14ac:dyDescent="0.3">
      <c r="B43" s="39" t="s">
        <v>12</v>
      </c>
      <c r="C43" s="43" t="str">
        <f>C13</f>
        <v>Nadgradnja železniške proge na odseku Brežice-Krško</v>
      </c>
      <c r="D43" s="44"/>
      <c r="E43" s="30"/>
      <c r="F43" s="45"/>
      <c r="G43" s="46">
        <f>SUM(G44:G45)</f>
        <v>0</v>
      </c>
    </row>
    <row r="44" spans="2:7" s="40" customFormat="1" ht="39" thickTop="1" x14ac:dyDescent="0.25">
      <c r="B44" s="41" t="s">
        <v>28</v>
      </c>
      <c r="C44" s="17" t="s">
        <v>81</v>
      </c>
      <c r="D44" s="18" t="s">
        <v>6</v>
      </c>
      <c r="E44" s="19">
        <v>1</v>
      </c>
      <c r="F44" s="31">
        <v>0</v>
      </c>
      <c r="G44" s="21">
        <f t="shared" ref="G44:G45" si="4">ROUND(E44*F44,2)</f>
        <v>0</v>
      </c>
    </row>
    <row r="45" spans="2:7" s="40" customFormat="1" ht="51.75" thickBot="1" x14ac:dyDescent="0.3">
      <c r="B45" s="47" t="s">
        <v>29</v>
      </c>
      <c r="C45" s="32" t="s">
        <v>95</v>
      </c>
      <c r="D45" s="33" t="s">
        <v>6</v>
      </c>
      <c r="E45" s="34">
        <v>1</v>
      </c>
      <c r="F45" s="35">
        <v>0</v>
      </c>
      <c r="G45" s="36">
        <f t="shared" si="4"/>
        <v>0</v>
      </c>
    </row>
    <row r="46" spans="2:7" s="40" customFormat="1" ht="15.75" thickBot="1" x14ac:dyDescent="0.3">
      <c r="B46" s="39" t="s">
        <v>13</v>
      </c>
      <c r="C46" s="43" t="str">
        <f>C14</f>
        <v>Nadgradnja železniškega postajališča Libna</v>
      </c>
      <c r="D46" s="44"/>
      <c r="E46" s="30"/>
      <c r="F46" s="45"/>
      <c r="G46" s="46">
        <f>SUM(G47:G48)</f>
        <v>0</v>
      </c>
    </row>
    <row r="47" spans="2:7" s="40" customFormat="1" ht="39" thickTop="1" x14ac:dyDescent="0.25">
      <c r="B47" s="41" t="s">
        <v>30</v>
      </c>
      <c r="C47" s="17" t="s">
        <v>82</v>
      </c>
      <c r="D47" s="18" t="s">
        <v>6</v>
      </c>
      <c r="E47" s="19">
        <v>1</v>
      </c>
      <c r="F47" s="31">
        <v>0</v>
      </c>
      <c r="G47" s="21">
        <f t="shared" ref="G47:G48" si="5">ROUND(E47*F47,2)</f>
        <v>0</v>
      </c>
    </row>
    <row r="48" spans="2:7" s="40" customFormat="1" ht="51.75" thickBot="1" x14ac:dyDescent="0.3">
      <c r="B48" s="47" t="s">
        <v>31</v>
      </c>
      <c r="C48" s="32" t="s">
        <v>96</v>
      </c>
      <c r="D48" s="33" t="s">
        <v>6</v>
      </c>
      <c r="E48" s="34">
        <v>1</v>
      </c>
      <c r="F48" s="35">
        <v>0</v>
      </c>
      <c r="G48" s="36">
        <f t="shared" si="5"/>
        <v>0</v>
      </c>
    </row>
    <row r="49" spans="2:7" s="40" customFormat="1" ht="30.75" thickBot="1" x14ac:dyDescent="0.3">
      <c r="B49" s="39" t="s">
        <v>14</v>
      </c>
      <c r="C49" s="43" t="str">
        <f>C15</f>
        <v>Nadgradnja železniške proge na odseku Krško-Brestanica</v>
      </c>
      <c r="D49" s="44"/>
      <c r="E49" s="30"/>
      <c r="F49" s="45"/>
      <c r="G49" s="46">
        <f>SUM(G50:G51)</f>
        <v>0</v>
      </c>
    </row>
    <row r="50" spans="2:7" s="40" customFormat="1" ht="51.75" thickTop="1" x14ac:dyDescent="0.25">
      <c r="B50" s="41" t="s">
        <v>32</v>
      </c>
      <c r="C50" s="17" t="s">
        <v>83</v>
      </c>
      <c r="D50" s="18" t="s">
        <v>6</v>
      </c>
      <c r="E50" s="19">
        <v>1</v>
      </c>
      <c r="F50" s="31">
        <v>0</v>
      </c>
      <c r="G50" s="21">
        <f t="shared" ref="G50:G51" si="6">ROUND(E50*F50,2)</f>
        <v>0</v>
      </c>
    </row>
    <row r="51" spans="2:7" s="40" customFormat="1" ht="51.75" thickBot="1" x14ac:dyDescent="0.3">
      <c r="B51" s="47" t="s">
        <v>33</v>
      </c>
      <c r="C51" s="32" t="s">
        <v>97</v>
      </c>
      <c r="D51" s="33" t="s">
        <v>6</v>
      </c>
      <c r="E51" s="34">
        <v>1</v>
      </c>
      <c r="F51" s="35">
        <v>0</v>
      </c>
      <c r="G51" s="36">
        <f t="shared" si="6"/>
        <v>0</v>
      </c>
    </row>
    <row r="52" spans="2:7" s="40" customFormat="1" ht="15.75" thickBot="1" x14ac:dyDescent="0.3">
      <c r="B52" s="39" t="s">
        <v>15</v>
      </c>
      <c r="C52" s="43" t="str">
        <f>C16</f>
        <v>Nadgradnja železniške postaje Brestanica</v>
      </c>
      <c r="D52" s="44"/>
      <c r="E52" s="30"/>
      <c r="F52" s="45"/>
      <c r="G52" s="46">
        <f>SUM(G53:G54)</f>
        <v>0</v>
      </c>
    </row>
    <row r="53" spans="2:7" s="40" customFormat="1" ht="39" thickTop="1" x14ac:dyDescent="0.25">
      <c r="B53" s="41" t="s">
        <v>34</v>
      </c>
      <c r="C53" s="17" t="s">
        <v>84</v>
      </c>
      <c r="D53" s="18" t="s">
        <v>6</v>
      </c>
      <c r="E53" s="19">
        <v>1</v>
      </c>
      <c r="F53" s="31">
        <v>0</v>
      </c>
      <c r="G53" s="21">
        <f t="shared" ref="G53:G54" si="7">ROUND(E53*F53,2)</f>
        <v>0</v>
      </c>
    </row>
    <row r="54" spans="2:7" s="40" customFormat="1" ht="51.75" thickBot="1" x14ac:dyDescent="0.3">
      <c r="B54" s="47" t="s">
        <v>35</v>
      </c>
      <c r="C54" s="32" t="s">
        <v>98</v>
      </c>
      <c r="D54" s="33" t="s">
        <v>6</v>
      </c>
      <c r="E54" s="34">
        <v>1</v>
      </c>
      <c r="F54" s="35">
        <v>0</v>
      </c>
      <c r="G54" s="36">
        <f t="shared" si="7"/>
        <v>0</v>
      </c>
    </row>
    <row r="55" spans="2:7" s="40" customFormat="1" ht="30.75" thickBot="1" x14ac:dyDescent="0.3">
      <c r="B55" s="39" t="s">
        <v>16</v>
      </c>
      <c r="C55" s="43" t="str">
        <f>C17</f>
        <v>Nadgradnja železniške proge na odseku Brestanica-Blanca</v>
      </c>
      <c r="D55" s="44"/>
      <c r="E55" s="30"/>
      <c r="F55" s="45"/>
      <c r="G55" s="46">
        <f>SUM(G56:G57)</f>
        <v>0</v>
      </c>
    </row>
    <row r="56" spans="2:7" s="40" customFormat="1" ht="39" thickTop="1" x14ac:dyDescent="0.25">
      <c r="B56" s="41" t="s">
        <v>36</v>
      </c>
      <c r="C56" s="17" t="s">
        <v>53</v>
      </c>
      <c r="D56" s="18" t="s">
        <v>6</v>
      </c>
      <c r="E56" s="19">
        <v>1</v>
      </c>
      <c r="F56" s="31">
        <v>0</v>
      </c>
      <c r="G56" s="21">
        <f t="shared" ref="G56:G57" si="8">ROUND(E56*F56,2)</f>
        <v>0</v>
      </c>
    </row>
    <row r="57" spans="2:7" s="40" customFormat="1" ht="51.75" thickBot="1" x14ac:dyDescent="0.3">
      <c r="B57" s="47" t="s">
        <v>37</v>
      </c>
      <c r="C57" s="32" t="s">
        <v>99</v>
      </c>
      <c r="D57" s="33" t="s">
        <v>6</v>
      </c>
      <c r="E57" s="34">
        <v>1</v>
      </c>
      <c r="F57" s="35">
        <v>0</v>
      </c>
      <c r="G57" s="36">
        <f t="shared" si="8"/>
        <v>0</v>
      </c>
    </row>
    <row r="58" spans="2:7" s="40" customFormat="1" ht="15.75" thickBot="1" x14ac:dyDescent="0.3">
      <c r="B58" s="39" t="s">
        <v>17</v>
      </c>
      <c r="C58" s="43" t="str">
        <f>C18</f>
        <v>Nadgradnja železniške postaje Blanca</v>
      </c>
      <c r="D58" s="44"/>
      <c r="E58" s="30"/>
      <c r="F58" s="45"/>
      <c r="G58" s="46">
        <f>SUM(G59:G60)</f>
        <v>0</v>
      </c>
    </row>
    <row r="59" spans="2:7" s="40" customFormat="1" ht="39" thickTop="1" x14ac:dyDescent="0.25">
      <c r="B59" s="41" t="s">
        <v>38</v>
      </c>
      <c r="C59" s="17" t="s">
        <v>85</v>
      </c>
      <c r="D59" s="18" t="s">
        <v>6</v>
      </c>
      <c r="E59" s="19">
        <v>1</v>
      </c>
      <c r="F59" s="31">
        <v>0</v>
      </c>
      <c r="G59" s="21">
        <f t="shared" ref="G59:G60" si="9">ROUND(E59*F59,2)</f>
        <v>0</v>
      </c>
    </row>
    <row r="60" spans="2:7" s="40" customFormat="1" ht="51.75" thickBot="1" x14ac:dyDescent="0.3">
      <c r="B60" s="47" t="s">
        <v>39</v>
      </c>
      <c r="C60" s="32" t="s">
        <v>100</v>
      </c>
      <c r="D60" s="33" t="s">
        <v>6</v>
      </c>
      <c r="E60" s="34">
        <v>1</v>
      </c>
      <c r="F60" s="35">
        <v>0</v>
      </c>
      <c r="G60" s="36">
        <f t="shared" si="9"/>
        <v>0</v>
      </c>
    </row>
    <row r="61" spans="2:7" s="40" customFormat="1" ht="30.75" thickBot="1" x14ac:dyDescent="0.3">
      <c r="B61" s="39" t="s">
        <v>18</v>
      </c>
      <c r="C61" s="43" t="str">
        <f>C19</f>
        <v>Nadgradnja železniške proge na odseku Blanca-Sevnica</v>
      </c>
      <c r="D61" s="44"/>
      <c r="E61" s="30"/>
      <c r="F61" s="45"/>
      <c r="G61" s="46">
        <f>SUM(G62:G63)</f>
        <v>0</v>
      </c>
    </row>
    <row r="62" spans="2:7" s="40" customFormat="1" ht="39" thickTop="1" x14ac:dyDescent="0.25">
      <c r="B62" s="41" t="s">
        <v>40</v>
      </c>
      <c r="C62" s="17" t="s">
        <v>86</v>
      </c>
      <c r="D62" s="18" t="s">
        <v>6</v>
      </c>
      <c r="E62" s="19">
        <v>1</v>
      </c>
      <c r="F62" s="31">
        <v>0</v>
      </c>
      <c r="G62" s="21">
        <f t="shared" ref="G62:G63" si="10">ROUND(E62*F62,2)</f>
        <v>0</v>
      </c>
    </row>
    <row r="63" spans="2:7" s="40" customFormat="1" ht="51.75" thickBot="1" x14ac:dyDescent="0.3">
      <c r="B63" s="47" t="s">
        <v>41</v>
      </c>
      <c r="C63" s="32" t="s">
        <v>101</v>
      </c>
      <c r="D63" s="33" t="s">
        <v>6</v>
      </c>
      <c r="E63" s="34">
        <v>1</v>
      </c>
      <c r="F63" s="35">
        <v>0</v>
      </c>
      <c r="G63" s="36">
        <f t="shared" si="10"/>
        <v>0</v>
      </c>
    </row>
    <row r="64" spans="2:7" s="40" customFormat="1" ht="30.75" thickBot="1" x14ac:dyDescent="0.3">
      <c r="B64" s="39" t="s">
        <v>19</v>
      </c>
      <c r="C64" s="43" t="str">
        <f>C20</f>
        <v>Nadgradnja železniške proge na odseku Sevnica-Breg</v>
      </c>
      <c r="D64" s="44"/>
      <c r="E64" s="30"/>
      <c r="F64" s="45"/>
      <c r="G64" s="46">
        <f>SUM(G65:G66)</f>
        <v>0</v>
      </c>
    </row>
    <row r="65" spans="2:7" s="40" customFormat="1" ht="39" thickTop="1" x14ac:dyDescent="0.25">
      <c r="B65" s="41" t="s">
        <v>42</v>
      </c>
      <c r="C65" s="17" t="s">
        <v>54</v>
      </c>
      <c r="D65" s="18" t="s">
        <v>6</v>
      </c>
      <c r="E65" s="19">
        <v>1</v>
      </c>
      <c r="F65" s="31">
        <v>0</v>
      </c>
      <c r="G65" s="21">
        <f t="shared" ref="G65:G66" si="11">ROUND(E65*F65,2)</f>
        <v>0</v>
      </c>
    </row>
    <row r="66" spans="2:7" s="40" customFormat="1" ht="51.75" thickBot="1" x14ac:dyDescent="0.3">
      <c r="B66" s="47" t="s">
        <v>43</v>
      </c>
      <c r="C66" s="32" t="s">
        <v>102</v>
      </c>
      <c r="D66" s="33" t="s">
        <v>6</v>
      </c>
      <c r="E66" s="34">
        <v>1</v>
      </c>
      <c r="F66" s="35">
        <v>0</v>
      </c>
      <c r="G66" s="36">
        <f t="shared" si="11"/>
        <v>0</v>
      </c>
    </row>
    <row r="67" spans="2:7" s="40" customFormat="1" ht="30.75" thickBot="1" x14ac:dyDescent="0.3">
      <c r="B67" s="48" t="s">
        <v>20</v>
      </c>
      <c r="C67" s="49" t="str">
        <f>C21</f>
        <v>Nadgradnja železniške postaje Breg in gradnja novega podvoza pod železniško progo št. 10</v>
      </c>
      <c r="D67" s="50"/>
      <c r="E67" s="51"/>
      <c r="F67" s="52"/>
      <c r="G67" s="53">
        <f>SUM(G68:G70)</f>
        <v>0</v>
      </c>
    </row>
    <row r="68" spans="2:7" s="40" customFormat="1" ht="51.75" thickTop="1" x14ac:dyDescent="0.25">
      <c r="B68" s="41" t="s">
        <v>44</v>
      </c>
      <c r="C68" s="17" t="s">
        <v>87</v>
      </c>
      <c r="D68" s="18" t="s">
        <v>6</v>
      </c>
      <c r="E68" s="19">
        <v>1</v>
      </c>
      <c r="F68" s="20">
        <v>0</v>
      </c>
      <c r="G68" s="21">
        <f>ROUND(E68*F68,2)</f>
        <v>0</v>
      </c>
    </row>
    <row r="69" spans="2:7" s="40" customFormat="1" ht="51" x14ac:dyDescent="0.25">
      <c r="B69" s="42" t="s">
        <v>45</v>
      </c>
      <c r="C69" s="22" t="s">
        <v>103</v>
      </c>
      <c r="D69" s="23" t="s">
        <v>6</v>
      </c>
      <c r="E69" s="24">
        <v>1</v>
      </c>
      <c r="F69" s="25">
        <v>0</v>
      </c>
      <c r="G69" s="26">
        <f t="shared" ref="G69:G70" si="12">ROUND(E69*F69,2)</f>
        <v>0</v>
      </c>
    </row>
    <row r="70" spans="2:7" s="40" customFormat="1" ht="51.75" thickBot="1" x14ac:dyDescent="0.3">
      <c r="B70" s="42" t="s">
        <v>46</v>
      </c>
      <c r="C70" s="22" t="s">
        <v>104</v>
      </c>
      <c r="D70" s="27" t="s">
        <v>6</v>
      </c>
      <c r="E70" s="28">
        <v>1</v>
      </c>
      <c r="F70" s="29">
        <v>0</v>
      </c>
      <c r="G70" s="26">
        <f t="shared" si="12"/>
        <v>0</v>
      </c>
    </row>
    <row r="71" spans="2:7" s="40" customFormat="1" ht="30.75" thickBot="1" x14ac:dyDescent="0.3">
      <c r="B71" s="39" t="s">
        <v>21</v>
      </c>
      <c r="C71" s="43" t="str">
        <f>C22</f>
        <v>Nadgradnja železniške proge na odseku Breg-Zidani Most</v>
      </c>
      <c r="D71" s="44"/>
      <c r="E71" s="30"/>
      <c r="F71" s="45"/>
      <c r="G71" s="46">
        <f>SUM(G72:G73)</f>
        <v>0</v>
      </c>
    </row>
    <row r="72" spans="2:7" s="40" customFormat="1" ht="51.75" thickTop="1" x14ac:dyDescent="0.25">
      <c r="B72" s="41" t="s">
        <v>47</v>
      </c>
      <c r="C72" s="17" t="s">
        <v>88</v>
      </c>
      <c r="D72" s="18" t="s">
        <v>6</v>
      </c>
      <c r="E72" s="19">
        <v>1</v>
      </c>
      <c r="F72" s="31">
        <v>0</v>
      </c>
      <c r="G72" s="21">
        <f t="shared" ref="G72:G73" si="13">ROUND(E72*F72,2)</f>
        <v>0</v>
      </c>
    </row>
    <row r="73" spans="2:7" s="40" customFormat="1" ht="51.75" thickBot="1" x14ac:dyDescent="0.3">
      <c r="B73" s="47" t="s">
        <v>48</v>
      </c>
      <c r="C73" s="54" t="s">
        <v>105</v>
      </c>
      <c r="D73" s="33" t="s">
        <v>6</v>
      </c>
      <c r="E73" s="34">
        <v>1</v>
      </c>
      <c r="F73" s="35">
        <v>0</v>
      </c>
      <c r="G73" s="36">
        <f t="shared" si="13"/>
        <v>0</v>
      </c>
    </row>
    <row r="74" spans="2:7" s="40" customFormat="1" ht="15.75" thickBot="1" x14ac:dyDescent="0.3">
      <c r="B74" s="39" t="s">
        <v>22</v>
      </c>
      <c r="C74" s="43" t="str">
        <f>C23</f>
        <v>Nadgradnja železniškega postajališča Loka</v>
      </c>
      <c r="D74" s="44"/>
      <c r="E74" s="30"/>
      <c r="F74" s="45"/>
      <c r="G74" s="46">
        <f>SUM(G75:G76)</f>
        <v>0</v>
      </c>
    </row>
    <row r="75" spans="2:7" s="40" customFormat="1" ht="39" thickTop="1" x14ac:dyDescent="0.25">
      <c r="B75" s="41" t="s">
        <v>49</v>
      </c>
      <c r="C75" s="17" t="s">
        <v>89</v>
      </c>
      <c r="D75" s="18" t="s">
        <v>6</v>
      </c>
      <c r="E75" s="19">
        <v>1</v>
      </c>
      <c r="F75" s="31">
        <v>0</v>
      </c>
      <c r="G75" s="21">
        <f t="shared" ref="G75:G76" si="14">ROUND(E75*F75,2)</f>
        <v>0</v>
      </c>
    </row>
    <row r="76" spans="2:7" s="40" customFormat="1" ht="51.75" thickBot="1" x14ac:dyDescent="0.3">
      <c r="B76" s="47" t="s">
        <v>50</v>
      </c>
      <c r="C76" s="32" t="s">
        <v>106</v>
      </c>
      <c r="D76" s="33" t="s">
        <v>6</v>
      </c>
      <c r="E76" s="34">
        <v>1</v>
      </c>
      <c r="F76" s="35">
        <v>0</v>
      </c>
      <c r="G76" s="36">
        <f t="shared" si="14"/>
        <v>0</v>
      </c>
    </row>
    <row r="77" spans="2:7" s="40" customFormat="1" ht="15.75" thickBot="1" x14ac:dyDescent="0.3">
      <c r="B77" s="39" t="s">
        <v>23</v>
      </c>
      <c r="C77" s="43" t="str">
        <f>C24</f>
        <v>Nadgradnja železniškega postajališča Radeče</v>
      </c>
      <c r="D77" s="44"/>
      <c r="E77" s="30"/>
      <c r="F77" s="45"/>
      <c r="G77" s="46">
        <f>SUM(G78:G79)</f>
        <v>0</v>
      </c>
    </row>
    <row r="78" spans="2:7" s="40" customFormat="1" ht="39" thickTop="1" x14ac:dyDescent="0.25">
      <c r="B78" s="41" t="s">
        <v>51</v>
      </c>
      <c r="C78" s="17" t="s">
        <v>90</v>
      </c>
      <c r="D78" s="18" t="s">
        <v>6</v>
      </c>
      <c r="E78" s="19">
        <v>1</v>
      </c>
      <c r="F78" s="31">
        <v>0</v>
      </c>
      <c r="G78" s="21">
        <f t="shared" ref="G78:G79" si="15">ROUND(E78*F78,2)</f>
        <v>0</v>
      </c>
    </row>
    <row r="79" spans="2:7" s="40" customFormat="1" ht="51.75" thickBot="1" x14ac:dyDescent="0.3">
      <c r="B79" s="47" t="s">
        <v>52</v>
      </c>
      <c r="C79" s="32" t="s">
        <v>107</v>
      </c>
      <c r="D79" s="33" t="s">
        <v>6</v>
      </c>
      <c r="E79" s="34">
        <v>1</v>
      </c>
      <c r="F79" s="35">
        <v>0</v>
      </c>
      <c r="G79" s="36">
        <f t="shared" si="15"/>
        <v>0</v>
      </c>
    </row>
  </sheetData>
  <sheetProtection algorithmName="SHA-512" hashValue="rBdHX40LXdH7BCkXgbhz+YBoF/M3fyVC7VbuZgvcfy5je/eL/lHOwmFq/5vOH5zg58rHh98vIonMQ8GhCgMtWQ==" saltValue="r6C+XPCMNVfeIsEld6n0jA==" spinCount="100000" sheet="1" formatCells="0" formatColumns="0" formatRows="0" insertColumns="0" insertRows="0" insertHyperlinks="0" deleteColumns="0" deleteRows="0" sort="0" autoFilter="0" pivotTables="0"/>
  <protectedRanges>
    <protectedRange sqref="F32:F33 F35:F36 F38:F39 F41:F42 F44:F45 F47:F48 F50:F51 F53:F54 F56:F57 F59:F60 F62:F63 F65:F66 F68:F70 F72:F73 F75:F76 F78:F79" name="Obseg1"/>
  </protectedRanges>
  <mergeCells count="22">
    <mergeCell ref="C22:F22"/>
    <mergeCell ref="C13:F13"/>
    <mergeCell ref="C15:F15"/>
    <mergeCell ref="C17:F17"/>
    <mergeCell ref="C19:F19"/>
    <mergeCell ref="C20:F20"/>
    <mergeCell ref="B7:G7"/>
    <mergeCell ref="B5:G5"/>
    <mergeCell ref="C9:F9"/>
    <mergeCell ref="C10:F10"/>
    <mergeCell ref="C25:F25"/>
    <mergeCell ref="B25:B27"/>
    <mergeCell ref="C11:F11"/>
    <mergeCell ref="C27:F27"/>
    <mergeCell ref="C26:F26"/>
    <mergeCell ref="C12:F12"/>
    <mergeCell ref="C16:F16"/>
    <mergeCell ref="C14:F14"/>
    <mergeCell ref="C18:F18"/>
    <mergeCell ref="C21:F21"/>
    <mergeCell ref="C23:F23"/>
    <mergeCell ref="C24:F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Pervinšek</dc:creator>
  <cp:lastModifiedBy>Robert Pervinšek</cp:lastModifiedBy>
  <dcterms:created xsi:type="dcterms:W3CDTF">2021-12-27T13:12:12Z</dcterms:created>
  <dcterms:modified xsi:type="dcterms:W3CDTF">2022-08-22T11:32:40Z</dcterms:modified>
</cp:coreProperties>
</file>